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915" windowHeight="67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<sst xmlns="http://schemas.openxmlformats.org/spreadsheetml/2006/main" count="38" uniqueCount="38">
  <si>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DOSE DE SEMIS A L'HA - ENGRAIS VERT</t>
  </si>
  <si>
    <t xml:space="preserve">ESPÈCE ET VARIÉTÉ </t>
  </si>
  <si>
    <t>Poids de 1000 grains</t>
  </si>
  <si>
    <t>Pourcentage allées semées</t>
  </si>
  <si>
    <t>Poids de semence au m² en grammes</t>
  </si>
  <si>
    <t>Poids de semences en kg/ha en plein</t>
  </si>
  <si>
    <t>Surface réellement semée à l'ha</t>
  </si>
  <si>
    <t xml:space="preserve">Pourcentage de pertes à la levée  </t>
  </si>
  <si>
    <t>AVOINE RUDE</t>
  </si>
  <si>
    <t>Largeur allées en mètres</t>
  </si>
  <si>
    <t>Largeur zône semée en mètres</t>
  </si>
  <si>
    <t>VESCE DE HONGRIE</t>
  </si>
  <si>
    <t>FÉVEROLE D'HIVER</t>
  </si>
  <si>
    <t>Nombre grains au m² semé</t>
  </si>
  <si>
    <t>BLÉ TENDRE</t>
  </si>
  <si>
    <t>ORGE D'HIVER</t>
  </si>
  <si>
    <t>AVOINE D'HIVER</t>
  </si>
  <si>
    <t>POIS D'HIVER</t>
  </si>
  <si>
    <t>VESCE VELUE</t>
  </si>
  <si>
    <t>SEIGLE</t>
  </si>
  <si>
    <t>TRITICALE</t>
  </si>
  <si>
    <t>VESCE COMMUNE</t>
  </si>
  <si>
    <t>LUZERNE ANNUELLE</t>
  </si>
  <si>
    <t>TRÈFLE BLANC NAIN</t>
  </si>
  <si>
    <t>MINETTE</t>
  </si>
  <si>
    <t>LOTIER CORNICULÉ</t>
  </si>
  <si>
    <t>RADIS A HUILE</t>
  </si>
  <si>
    <t>COLZA</t>
  </si>
  <si>
    <t>SAINFOIN EN COSSES</t>
  </si>
  <si>
    <t>MOUTARDE</t>
  </si>
  <si>
    <t>Poids de semences final à l'ha</t>
  </si>
  <si>
    <r>
      <t xml:space="preserve">En rouge, les colonnes à renseigner ; </t>
    </r>
    <r>
      <rPr>
        <sz val="11"/>
        <rFont val="Calibri"/>
        <family val="2"/>
      </rPr>
      <t>ne pas toucher aux noires ou aux bleues (formules de calcul).</t>
    </r>
  </si>
  <si>
    <t>Eventuellement, corriger les poids de 1000 grains si la variété utilisée a des caractéristiques différentes. Attention ! Ne pas confondre poids de 1000 grains et poids spécifique.</t>
  </si>
  <si>
    <t>Engrais vert (céréales et légumineuses grosses graînes) : 350 - 450 grains levés au m² toutes plantes confondues.</t>
  </si>
  <si>
    <t>Mélange de petites graînes : objectif : 500 plants par m² levés en additionnant toutes les variétés (ARVALIS).</t>
  </si>
  <si>
    <t>Nombre d'ha</t>
  </si>
  <si>
    <t>Poids totazl de semences final</t>
  </si>
  <si>
    <t>SEIGLE HYBRIDE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</si>
</sst>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Calibri"/>
      <family val="2"/>
    </font>
    <font>
      <b/>
      <sz val="10"/>
      <color indexed="12"/>
      <name val="Times New Roman"/>
      <family val="1"/>
    </font>
    <font>
      <b/>
      <sz val="11"/>
      <color indexed="12"/>
      <name val="Calibri"/>
      <family val="2"/>
    </font>
    <font>
      <b/>
      <sz val="10"/>
      <color indexed="16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</font>
    <font>
      <b/>
      <sz val="10"/>
      <color rgb="FF0000FF"/>
      <name val="Times New Roman"/>
      <family val="1"/>
    </font>
    <font>
      <b/>
      <sz val="11"/>
      <color rgb="FF0000FF"/>
      <name val="Calibri"/>
      <family val="2"/>
    </font>
    <font>
      <sz val="11"/>
      <color rgb="FFC00000"/>
      <name val="Calibri"/>
      <family val="2"/>
    </font>
    <font>
      <b/>
      <sz val="10"/>
      <color rgb="FF8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DDD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rgb="FF008080"/>
      </left>
      <right style="thick">
        <color rgb="FF008080"/>
      </right>
      <top style="thick">
        <color rgb="FF008080"/>
      </top>
      <bottom style="thick">
        <color rgb="FF008080"/>
      </bottom>
    </border>
    <border>
      <left/>
      <right style="thick">
        <color rgb="FF008080"/>
      </right>
      <top style="thick">
        <color rgb="FF008080"/>
      </top>
      <bottom style="thick">
        <color rgb="FF008080"/>
      </bottom>
    </border>
    <border>
      <left>
        <color indexed="63"/>
      </left>
      <right style="thin">
        <color rgb="FF008080"/>
      </right>
      <top>
        <color indexed="63"/>
      </top>
      <bottom style="thin">
        <color rgb="FF008080"/>
      </bottom>
    </border>
    <border>
      <left style="thin">
        <color rgb="FF008080"/>
      </left>
      <right style="thin">
        <color rgb="FF008080"/>
      </right>
      <top>
        <color indexed="63"/>
      </top>
      <bottom style="thin">
        <color rgb="FF008080"/>
      </bottom>
    </border>
    <border>
      <left style="thin">
        <color rgb="FF008080"/>
      </left>
      <right style="thin">
        <color rgb="FF008080"/>
      </right>
      <top style="thick">
        <color rgb="FF008080"/>
      </top>
      <bottom style="thin">
        <color rgb="FF008080"/>
      </bottom>
    </border>
    <border>
      <left style="thin">
        <color rgb="FF008080"/>
      </left>
      <right style="thin">
        <color rgb="FF008080"/>
      </right>
      <top style="thin">
        <color rgb="FF008080"/>
      </top>
      <bottom style="thin">
        <color rgb="FF008080"/>
      </bottom>
    </border>
    <border>
      <left style="thick">
        <color rgb="FF008080"/>
      </left>
      <right style="thick">
        <color rgb="FF008080"/>
      </right>
      <top style="thick">
        <color rgb="FF00808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5" fillId="0" borderId="0" xfId="0" applyFont="1" applyAlignment="1">
      <alignment horizontal="left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7" fillId="35" borderId="13" xfId="0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47" fillId="35" borderId="13" xfId="0" applyNumberFormat="1" applyFont="1" applyFill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/>
    </xf>
    <xf numFmtId="0" fontId="47" fillId="35" borderId="1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47" fillId="35" borderId="15" xfId="0" applyFon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48" fillId="0" borderId="0" xfId="0" applyFont="1" applyAlignment="1">
      <alignment horizontal="left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8" fillId="3" borderId="14" xfId="0" applyFont="1" applyFill="1" applyBorder="1" applyAlignment="1">
      <alignment horizontal="center"/>
    </xf>
    <xf numFmtId="0" fontId="48" fillId="3" borderId="15" xfId="0" applyFont="1" applyFill="1" applyBorder="1" applyAlignment="1">
      <alignment horizontal="center"/>
    </xf>
    <xf numFmtId="0" fontId="48" fillId="3" borderId="13" xfId="0" applyFont="1" applyFill="1" applyBorder="1" applyAlignment="1">
      <alignment horizontal="center"/>
    </xf>
    <xf numFmtId="2" fontId="47" fillId="35" borderId="14" xfId="0" applyNumberFormat="1" applyFont="1" applyFill="1" applyBorder="1" applyAlignment="1">
      <alignment horizontal="center"/>
    </xf>
    <xf numFmtId="2" fontId="47" fillId="35" borderId="15" xfId="0" applyNumberFormat="1" applyFont="1" applyFill="1" applyBorder="1" applyAlignment="1">
      <alignment horizontal="center"/>
    </xf>
    <xf numFmtId="0" fontId="48" fillId="36" borderId="13" xfId="0" applyFont="1" applyFill="1" applyBorder="1" applyAlignment="1">
      <alignment horizontal="center"/>
    </xf>
    <xf numFmtId="0" fontId="46" fillId="34" borderId="16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Zeros="0" tabSelected="1" zoomScalePageLayoutView="0" workbookViewId="0" topLeftCell="A1">
      <selection activeCell="M36" sqref="M36"/>
    </sheetView>
  </sheetViews>
  <sheetFormatPr defaultColWidth="11.421875" defaultRowHeight="15"/>
  <cols>
    <col min="1" max="1" width="35.140625" style="3" customWidth="1"/>
    <col min="2" max="3" width="11.421875" style="3" customWidth="1"/>
    <col min="4" max="4" width="14.140625" style="3" customWidth="1"/>
    <col min="5" max="5" width="12.7109375" style="3" customWidth="1"/>
    <col min="6" max="6" width="12.57421875" style="3" customWidth="1"/>
    <col min="7" max="8" width="11.421875" style="3" customWidth="1"/>
    <col min="9" max="9" width="13.140625" style="3" customWidth="1"/>
    <col min="10" max="16384" width="11.421875" style="3" customWidth="1"/>
  </cols>
  <sheetData>
    <row r="1" ht="18.75">
      <c r="A1" s="4" t="s">
        <v>0</v>
      </c>
    </row>
    <row r="2" ht="15.75" thickBot="1"/>
    <row r="3" spans="1:13" ht="39.75" thickBot="1" thickTop="1">
      <c r="A3" s="1" t="s">
        <v>1</v>
      </c>
      <c r="B3" s="20" t="s">
        <v>13</v>
      </c>
      <c r="C3" s="2" t="s">
        <v>2</v>
      </c>
      <c r="D3" s="2" t="s">
        <v>4</v>
      </c>
      <c r="E3" s="5" t="s">
        <v>5</v>
      </c>
      <c r="F3" s="20" t="s">
        <v>3</v>
      </c>
      <c r="G3" s="20" t="s">
        <v>9</v>
      </c>
      <c r="H3" s="21" t="s">
        <v>10</v>
      </c>
      <c r="I3" s="1" t="s">
        <v>6</v>
      </c>
      <c r="J3" s="21" t="s">
        <v>7</v>
      </c>
      <c r="K3" s="6" t="s">
        <v>30</v>
      </c>
      <c r="L3" s="20" t="s">
        <v>35</v>
      </c>
      <c r="M3" s="28" t="s">
        <v>36</v>
      </c>
    </row>
    <row r="4" spans="1:13" ht="15" customHeight="1" thickTop="1">
      <c r="A4" s="14" t="s">
        <v>8</v>
      </c>
      <c r="B4" s="22">
        <v>300</v>
      </c>
      <c r="C4" s="14">
        <v>17</v>
      </c>
      <c r="D4" s="14">
        <f aca="true" t="shared" si="0" ref="D4:D23">B4*C4/1000</f>
        <v>5.1</v>
      </c>
      <c r="E4" s="15">
        <f aca="true" t="shared" si="1" ref="E4:E23">D4*10</f>
        <v>51</v>
      </c>
      <c r="F4" s="22">
        <v>100</v>
      </c>
      <c r="G4" s="22">
        <v>1.5</v>
      </c>
      <c r="H4" s="22">
        <v>1.5</v>
      </c>
      <c r="I4" s="18">
        <f aca="true" t="shared" si="2" ref="I4:I23">(F4/100)*(H4/G4)</f>
        <v>1</v>
      </c>
      <c r="J4" s="22">
        <v>20</v>
      </c>
      <c r="K4" s="25">
        <f aca="true" t="shared" si="3" ref="K4:K23">(E4*I4)/(1-(J4/100))</f>
        <v>63.75</v>
      </c>
      <c r="L4" s="22"/>
      <c r="M4" s="26">
        <f>K4*L4</f>
        <v>0</v>
      </c>
    </row>
    <row r="5" spans="1:13" ht="15" customHeight="1">
      <c r="A5" s="16" t="s">
        <v>11</v>
      </c>
      <c r="B5" s="23"/>
      <c r="C5" s="16">
        <v>41</v>
      </c>
      <c r="D5" s="16">
        <f t="shared" si="0"/>
        <v>0</v>
      </c>
      <c r="E5" s="17">
        <f t="shared" si="1"/>
        <v>0</v>
      </c>
      <c r="F5" s="23">
        <v>50</v>
      </c>
      <c r="G5" s="23">
        <v>1.5</v>
      </c>
      <c r="H5" s="23">
        <v>1.5</v>
      </c>
      <c r="I5" s="18">
        <f t="shared" si="2"/>
        <v>0.5</v>
      </c>
      <c r="J5" s="23">
        <v>30</v>
      </c>
      <c r="K5" s="26">
        <f t="shared" si="3"/>
        <v>0</v>
      </c>
      <c r="L5" s="23"/>
      <c r="M5" s="26">
        <f>K5*L5</f>
        <v>0</v>
      </c>
    </row>
    <row r="6" spans="1:13" ht="15">
      <c r="A6" s="16" t="s">
        <v>12</v>
      </c>
      <c r="B6" s="23">
        <v>7</v>
      </c>
      <c r="C6" s="16">
        <v>480</v>
      </c>
      <c r="D6" s="16">
        <f t="shared" si="0"/>
        <v>3.36</v>
      </c>
      <c r="E6" s="17">
        <f t="shared" si="1"/>
        <v>33.6</v>
      </c>
      <c r="F6" s="23">
        <v>100</v>
      </c>
      <c r="G6" s="23">
        <v>1.5</v>
      </c>
      <c r="H6" s="23">
        <v>1</v>
      </c>
      <c r="I6" s="18">
        <f t="shared" si="2"/>
        <v>0.6666666666666666</v>
      </c>
      <c r="J6" s="23">
        <v>20</v>
      </c>
      <c r="K6" s="26">
        <f t="shared" si="3"/>
        <v>27.999999999999996</v>
      </c>
      <c r="L6" s="23"/>
      <c r="M6" s="26">
        <f aca="true" t="shared" si="4" ref="M6:M23">K6*L6</f>
        <v>0</v>
      </c>
    </row>
    <row r="7" spans="1:13" ht="15">
      <c r="A7" s="7" t="s">
        <v>14</v>
      </c>
      <c r="B7" s="24"/>
      <c r="C7" s="8">
        <v>40</v>
      </c>
      <c r="D7" s="8">
        <f t="shared" si="0"/>
        <v>0</v>
      </c>
      <c r="E7" s="9">
        <f t="shared" si="1"/>
        <v>0</v>
      </c>
      <c r="F7" s="23">
        <v>50</v>
      </c>
      <c r="G7" s="23">
        <v>1.5</v>
      </c>
      <c r="H7" s="23">
        <v>1.5</v>
      </c>
      <c r="I7" s="10">
        <f t="shared" si="2"/>
        <v>0.5</v>
      </c>
      <c r="J7" s="24">
        <v>30</v>
      </c>
      <c r="K7" s="11">
        <f t="shared" si="3"/>
        <v>0</v>
      </c>
      <c r="L7" s="23"/>
      <c r="M7" s="26">
        <f t="shared" si="4"/>
        <v>0</v>
      </c>
    </row>
    <row r="8" spans="1:13" ht="15">
      <c r="A8" s="7" t="s">
        <v>15</v>
      </c>
      <c r="B8" s="24"/>
      <c r="C8" s="8">
        <v>45</v>
      </c>
      <c r="D8" s="8">
        <f t="shared" si="0"/>
        <v>0</v>
      </c>
      <c r="E8" s="9">
        <f t="shared" si="1"/>
        <v>0</v>
      </c>
      <c r="F8" s="23">
        <v>50</v>
      </c>
      <c r="G8" s="23">
        <v>1.5</v>
      </c>
      <c r="H8" s="23">
        <v>1.5</v>
      </c>
      <c r="I8" s="10">
        <f t="shared" si="2"/>
        <v>0.5</v>
      </c>
      <c r="J8" s="27"/>
      <c r="K8" s="11">
        <f t="shared" si="3"/>
        <v>0</v>
      </c>
      <c r="L8" s="23"/>
      <c r="M8" s="26">
        <f t="shared" si="4"/>
        <v>0</v>
      </c>
    </row>
    <row r="9" spans="1:13" ht="15" customHeight="1">
      <c r="A9" s="7" t="s">
        <v>16</v>
      </c>
      <c r="B9" s="24">
        <v>300</v>
      </c>
      <c r="C9" s="8">
        <v>35</v>
      </c>
      <c r="D9" s="8">
        <f t="shared" si="0"/>
        <v>10.5</v>
      </c>
      <c r="E9" s="9">
        <f t="shared" si="1"/>
        <v>105</v>
      </c>
      <c r="F9" s="23">
        <v>100</v>
      </c>
      <c r="G9" s="23">
        <v>1.5</v>
      </c>
      <c r="H9" s="23">
        <v>1.5</v>
      </c>
      <c r="I9" s="10">
        <f t="shared" si="2"/>
        <v>1</v>
      </c>
      <c r="J9" s="24">
        <v>20</v>
      </c>
      <c r="K9" s="26">
        <f t="shared" si="3"/>
        <v>131.25</v>
      </c>
      <c r="L9" s="23"/>
      <c r="M9" s="26">
        <f t="shared" si="4"/>
        <v>0</v>
      </c>
    </row>
    <row r="10" spans="1:13" ht="15">
      <c r="A10" s="7" t="s">
        <v>19</v>
      </c>
      <c r="B10" s="24">
        <v>350</v>
      </c>
      <c r="C10" s="8">
        <v>35</v>
      </c>
      <c r="D10" s="8">
        <f t="shared" si="0"/>
        <v>12.25</v>
      </c>
      <c r="E10" s="9">
        <f t="shared" si="1"/>
        <v>122.5</v>
      </c>
      <c r="F10" s="23">
        <v>100</v>
      </c>
      <c r="G10" s="23">
        <v>1.5</v>
      </c>
      <c r="H10" s="23">
        <v>1.5</v>
      </c>
      <c r="I10" s="10">
        <f t="shared" si="2"/>
        <v>1</v>
      </c>
      <c r="J10" s="24">
        <v>30</v>
      </c>
      <c r="K10" s="11">
        <f t="shared" si="3"/>
        <v>175</v>
      </c>
      <c r="L10" s="23"/>
      <c r="M10" s="26">
        <f t="shared" si="4"/>
        <v>0</v>
      </c>
    </row>
    <row r="11" spans="1:13" ht="15">
      <c r="A11" s="7" t="s">
        <v>37</v>
      </c>
      <c r="B11" s="24">
        <v>150</v>
      </c>
      <c r="C11" s="8">
        <v>15.5</v>
      </c>
      <c r="D11" s="8">
        <f>B11*C11/1000</f>
        <v>2.325</v>
      </c>
      <c r="E11" s="9">
        <f>D11*10</f>
        <v>23.25</v>
      </c>
      <c r="F11" s="23">
        <v>100</v>
      </c>
      <c r="G11" s="23">
        <v>1.5</v>
      </c>
      <c r="H11" s="23">
        <v>1.5</v>
      </c>
      <c r="I11" s="10">
        <f>(F11/100)*(H11/G11)</f>
        <v>1</v>
      </c>
      <c r="J11" s="24">
        <v>30</v>
      </c>
      <c r="K11" s="11">
        <f>(E11*I11)/(1-(J11/100))</f>
        <v>33.214285714285715</v>
      </c>
      <c r="L11" s="23"/>
      <c r="M11" s="26">
        <f>K11*L11</f>
        <v>0</v>
      </c>
    </row>
    <row r="12" spans="1:13" ht="15">
      <c r="A12" s="7" t="s">
        <v>20</v>
      </c>
      <c r="B12" s="24">
        <v>140</v>
      </c>
      <c r="C12" s="8">
        <v>40</v>
      </c>
      <c r="D12" s="8">
        <f t="shared" si="0"/>
        <v>5.6</v>
      </c>
      <c r="E12" s="9">
        <f t="shared" si="1"/>
        <v>56</v>
      </c>
      <c r="F12" s="23">
        <v>50</v>
      </c>
      <c r="G12" s="23">
        <v>1.5</v>
      </c>
      <c r="H12" s="23">
        <v>1.5</v>
      </c>
      <c r="I12" s="10">
        <f t="shared" si="2"/>
        <v>0.5</v>
      </c>
      <c r="J12" s="24">
        <v>30</v>
      </c>
      <c r="K12" s="11">
        <f t="shared" si="3"/>
        <v>40</v>
      </c>
      <c r="L12" s="23"/>
      <c r="M12" s="26">
        <f t="shared" si="4"/>
        <v>0</v>
      </c>
    </row>
    <row r="13" spans="1:13" ht="15">
      <c r="A13" s="7" t="s">
        <v>17</v>
      </c>
      <c r="B13" s="24">
        <v>8</v>
      </c>
      <c r="C13" s="8">
        <v>250</v>
      </c>
      <c r="D13" s="8">
        <f t="shared" si="0"/>
        <v>2</v>
      </c>
      <c r="E13" s="9">
        <f t="shared" si="1"/>
        <v>20</v>
      </c>
      <c r="F13" s="23">
        <v>50</v>
      </c>
      <c r="G13" s="23">
        <v>1.5</v>
      </c>
      <c r="H13" s="23">
        <v>1.5</v>
      </c>
      <c r="I13" s="10">
        <f t="shared" si="2"/>
        <v>0.5</v>
      </c>
      <c r="J13" s="24">
        <v>30</v>
      </c>
      <c r="K13" s="11">
        <f t="shared" si="3"/>
        <v>14.285714285714286</v>
      </c>
      <c r="L13" s="23"/>
      <c r="M13" s="26">
        <f t="shared" si="4"/>
        <v>0</v>
      </c>
    </row>
    <row r="14" spans="1:13" ht="15">
      <c r="A14" s="7" t="s">
        <v>18</v>
      </c>
      <c r="B14" s="24"/>
      <c r="C14" s="8">
        <v>35</v>
      </c>
      <c r="D14" s="8">
        <f t="shared" si="0"/>
        <v>0</v>
      </c>
      <c r="E14" s="9">
        <f t="shared" si="1"/>
        <v>0</v>
      </c>
      <c r="F14" s="23">
        <v>50</v>
      </c>
      <c r="G14" s="23">
        <v>1.5</v>
      </c>
      <c r="H14" s="23">
        <v>1.5</v>
      </c>
      <c r="I14" s="10">
        <f t="shared" si="2"/>
        <v>0.5</v>
      </c>
      <c r="J14" s="24"/>
      <c r="K14" s="11">
        <f t="shared" si="3"/>
        <v>0</v>
      </c>
      <c r="L14" s="23"/>
      <c r="M14" s="26">
        <f t="shared" si="4"/>
        <v>0</v>
      </c>
    </row>
    <row r="15" spans="1:13" ht="15">
      <c r="A15" s="7" t="s">
        <v>21</v>
      </c>
      <c r="B15" s="24">
        <v>25</v>
      </c>
      <c r="C15" s="8">
        <v>55</v>
      </c>
      <c r="D15" s="8">
        <f t="shared" si="0"/>
        <v>1.375</v>
      </c>
      <c r="E15" s="9">
        <f t="shared" si="1"/>
        <v>13.75</v>
      </c>
      <c r="F15" s="23">
        <v>50</v>
      </c>
      <c r="G15" s="23">
        <v>1.5</v>
      </c>
      <c r="H15" s="23">
        <v>1.5</v>
      </c>
      <c r="I15" s="10">
        <f t="shared" si="2"/>
        <v>0.5</v>
      </c>
      <c r="J15" s="24">
        <v>30</v>
      </c>
      <c r="K15" s="11">
        <f t="shared" si="3"/>
        <v>9.821428571428571</v>
      </c>
      <c r="L15" s="23"/>
      <c r="M15" s="26">
        <f t="shared" si="4"/>
        <v>0</v>
      </c>
    </row>
    <row r="16" spans="1:13" ht="15">
      <c r="A16" s="7" t="s">
        <v>26</v>
      </c>
      <c r="B16" s="24"/>
      <c r="C16" s="8">
        <v>11</v>
      </c>
      <c r="D16" s="8">
        <f t="shared" si="0"/>
        <v>0</v>
      </c>
      <c r="E16" s="9">
        <f t="shared" si="1"/>
        <v>0</v>
      </c>
      <c r="F16" s="23">
        <v>50</v>
      </c>
      <c r="G16" s="23">
        <v>1.5</v>
      </c>
      <c r="H16" s="23">
        <v>1.5</v>
      </c>
      <c r="I16" s="10">
        <f t="shared" si="2"/>
        <v>0.5</v>
      </c>
      <c r="J16" s="24"/>
      <c r="K16" s="11">
        <f t="shared" si="3"/>
        <v>0</v>
      </c>
      <c r="L16" s="23"/>
      <c r="M16" s="26">
        <f t="shared" si="4"/>
        <v>0</v>
      </c>
    </row>
    <row r="17" spans="1:13" ht="15">
      <c r="A17" s="7" t="s">
        <v>29</v>
      </c>
      <c r="B17" s="24"/>
      <c r="C17" s="8">
        <v>4.5</v>
      </c>
      <c r="D17" s="8">
        <f t="shared" si="0"/>
        <v>0</v>
      </c>
      <c r="E17" s="9">
        <f t="shared" si="1"/>
        <v>0</v>
      </c>
      <c r="F17" s="23">
        <v>50</v>
      </c>
      <c r="G17" s="23">
        <v>1.5</v>
      </c>
      <c r="H17" s="23">
        <v>1.5</v>
      </c>
      <c r="I17" s="10">
        <f t="shared" si="2"/>
        <v>0.5</v>
      </c>
      <c r="J17" s="24"/>
      <c r="K17" s="11">
        <f t="shared" si="3"/>
        <v>0</v>
      </c>
      <c r="L17" s="23"/>
      <c r="M17" s="26">
        <f t="shared" si="4"/>
        <v>0</v>
      </c>
    </row>
    <row r="18" spans="1:13" ht="15">
      <c r="A18" s="7" t="s">
        <v>27</v>
      </c>
      <c r="B18" s="24"/>
      <c r="C18" s="8">
        <v>4</v>
      </c>
      <c r="D18" s="8">
        <f t="shared" si="0"/>
        <v>0</v>
      </c>
      <c r="E18" s="9">
        <f t="shared" si="1"/>
        <v>0</v>
      </c>
      <c r="F18" s="23">
        <v>50</v>
      </c>
      <c r="G18" s="23">
        <v>1.5</v>
      </c>
      <c r="H18" s="23">
        <v>1.5</v>
      </c>
      <c r="I18" s="10">
        <f t="shared" si="2"/>
        <v>0.5</v>
      </c>
      <c r="J18" s="24"/>
      <c r="K18" s="11">
        <f t="shared" si="3"/>
        <v>0</v>
      </c>
      <c r="L18" s="23"/>
      <c r="M18" s="26">
        <f t="shared" si="4"/>
        <v>0</v>
      </c>
    </row>
    <row r="19" spans="1:13" ht="15">
      <c r="A19" s="12" t="s">
        <v>22</v>
      </c>
      <c r="B19" s="24">
        <v>250</v>
      </c>
      <c r="C19" s="8">
        <v>2.25</v>
      </c>
      <c r="D19" s="8">
        <f t="shared" si="0"/>
        <v>0.5625</v>
      </c>
      <c r="E19" s="9">
        <f t="shared" si="1"/>
        <v>5.625</v>
      </c>
      <c r="F19" s="23">
        <v>100</v>
      </c>
      <c r="G19" s="23">
        <v>1.5</v>
      </c>
      <c r="H19" s="23">
        <v>1.5</v>
      </c>
      <c r="I19" s="10">
        <f t="shared" si="2"/>
        <v>1</v>
      </c>
      <c r="J19" s="24">
        <v>30</v>
      </c>
      <c r="K19" s="11">
        <f t="shared" si="3"/>
        <v>8.035714285714286</v>
      </c>
      <c r="L19" s="23"/>
      <c r="M19" s="26">
        <f t="shared" si="4"/>
        <v>0</v>
      </c>
    </row>
    <row r="20" spans="1:13" ht="15">
      <c r="A20" s="12" t="s">
        <v>24</v>
      </c>
      <c r="B20" s="24"/>
      <c r="C20" s="8">
        <v>1.9</v>
      </c>
      <c r="D20" s="8">
        <f t="shared" si="0"/>
        <v>0</v>
      </c>
      <c r="E20" s="9">
        <f t="shared" si="1"/>
        <v>0</v>
      </c>
      <c r="F20" s="23">
        <v>50</v>
      </c>
      <c r="G20" s="23">
        <v>1.5</v>
      </c>
      <c r="H20" s="23">
        <v>1.5</v>
      </c>
      <c r="I20" s="10">
        <f t="shared" si="2"/>
        <v>0.5</v>
      </c>
      <c r="J20" s="24">
        <v>50</v>
      </c>
      <c r="K20" s="11">
        <f t="shared" si="3"/>
        <v>0</v>
      </c>
      <c r="L20" s="23"/>
      <c r="M20" s="26">
        <f t="shared" si="4"/>
        <v>0</v>
      </c>
    </row>
    <row r="21" spans="1:13" ht="15">
      <c r="A21" s="12" t="s">
        <v>25</v>
      </c>
      <c r="B21" s="24"/>
      <c r="C21" s="8">
        <v>1.23</v>
      </c>
      <c r="D21" s="8">
        <f t="shared" si="0"/>
        <v>0</v>
      </c>
      <c r="E21" s="9">
        <f t="shared" si="1"/>
        <v>0</v>
      </c>
      <c r="F21" s="23">
        <v>50</v>
      </c>
      <c r="G21" s="23">
        <v>1.5</v>
      </c>
      <c r="H21" s="23">
        <v>1.5</v>
      </c>
      <c r="I21" s="10">
        <f t="shared" si="2"/>
        <v>0.5</v>
      </c>
      <c r="J21" s="24">
        <v>50</v>
      </c>
      <c r="K21" s="11">
        <f t="shared" si="3"/>
        <v>0</v>
      </c>
      <c r="L21" s="23"/>
      <c r="M21" s="26">
        <f t="shared" si="4"/>
        <v>0</v>
      </c>
    </row>
    <row r="22" spans="1:13" ht="15">
      <c r="A22" s="12" t="s">
        <v>23</v>
      </c>
      <c r="B22" s="24"/>
      <c r="C22" s="8">
        <v>0.6</v>
      </c>
      <c r="D22" s="8">
        <f t="shared" si="0"/>
        <v>0</v>
      </c>
      <c r="E22" s="9">
        <f t="shared" si="1"/>
        <v>0</v>
      </c>
      <c r="F22" s="23">
        <v>50</v>
      </c>
      <c r="G22" s="23">
        <v>1.5</v>
      </c>
      <c r="H22" s="23">
        <v>1.5</v>
      </c>
      <c r="I22" s="10">
        <f t="shared" si="2"/>
        <v>0.5</v>
      </c>
      <c r="J22" s="24">
        <v>50</v>
      </c>
      <c r="K22" s="11">
        <f t="shared" si="3"/>
        <v>0</v>
      </c>
      <c r="L22" s="23"/>
      <c r="M22" s="26">
        <f t="shared" si="4"/>
        <v>0</v>
      </c>
    </row>
    <row r="23" spans="1:13" ht="15">
      <c r="A23" s="12" t="s">
        <v>28</v>
      </c>
      <c r="B23" s="24"/>
      <c r="C23" s="8">
        <v>22</v>
      </c>
      <c r="D23" s="8">
        <f t="shared" si="0"/>
        <v>0</v>
      </c>
      <c r="E23" s="9">
        <f t="shared" si="1"/>
        <v>0</v>
      </c>
      <c r="F23" s="23">
        <v>50</v>
      </c>
      <c r="G23" s="23">
        <v>1.5</v>
      </c>
      <c r="H23" s="23">
        <v>1.5</v>
      </c>
      <c r="I23" s="10">
        <f t="shared" si="2"/>
        <v>0.5</v>
      </c>
      <c r="J23" s="24">
        <v>30</v>
      </c>
      <c r="K23" s="11">
        <f t="shared" si="3"/>
        <v>0</v>
      </c>
      <c r="L23" s="23"/>
      <c r="M23" s="26">
        <f t="shared" si="4"/>
        <v>0</v>
      </c>
    </row>
    <row r="25" ht="15">
      <c r="A25" s="13" t="s">
        <v>33</v>
      </c>
    </row>
    <row r="26" ht="15">
      <c r="A26" s="13" t="s">
        <v>34</v>
      </c>
    </row>
    <row r="28" ht="15">
      <c r="A28" s="19" t="s">
        <v>31</v>
      </c>
    </row>
    <row r="29" ht="15">
      <c r="A29" s="13" t="s">
        <v>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2020-10-04T10:14:43Z</dcterms:created>
  <dcterms:modified xsi:type="dcterms:W3CDTF">2023-03-02T17:18:03Z</dcterms:modified>
  <cp:category/>
  <cp:version/>
  <cp:contentType/>
  <cp:contentStatus/>
</cp:coreProperties>
</file>